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f21a3447dcee2a36/FUNDASA/ASAMBLEAS/ASAMBLEA AÑO 2026/"/>
    </mc:Choice>
  </mc:AlternateContent>
  <xr:revisionPtr revIDLastSave="0" documentId="8_{B3D7302C-3B40-4DA0-A499-3B64567CF0A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mparativo" sheetId="1" r:id="rId1"/>
  </sheets>
  <definedNames>
    <definedName name="_xlnm._FilterDatabase" localSheetId="0" hidden="1">Comparativo!$A$5:$F$63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2" i="1" l="1"/>
  <c r="E71" i="1" s="1"/>
  <c r="E69" i="1"/>
  <c r="E68" i="1" s="1"/>
  <c r="D71" i="1"/>
  <c r="D68" i="1"/>
  <c r="F72" i="1" l="1"/>
  <c r="F71" i="1" s="1"/>
  <c r="F69" i="1"/>
  <c r="F68" i="1" s="1"/>
  <c r="F63" i="1"/>
  <c r="F61" i="1"/>
  <c r="D59" i="1"/>
  <c r="E60" i="1"/>
  <c r="E59" i="1" s="1"/>
  <c r="C59" i="1"/>
  <c r="D56" i="1"/>
  <c r="C56" i="1"/>
</calcChain>
</file>

<file path=xl/sharedStrings.xml><?xml version="1.0" encoding="utf-8"?>
<sst xmlns="http://schemas.openxmlformats.org/spreadsheetml/2006/main" count="116" uniqueCount="78">
  <si>
    <t>Estado de situación financiera</t>
  </si>
  <si>
    <t>FUNDACION DE ASISTENCIA SOCIAL LA SABANA</t>
  </si>
  <si>
    <t>800.236.952-2</t>
  </si>
  <si>
    <t>Hasta diciembre 2025</t>
  </si>
  <si>
    <t>Cuenta</t>
  </si>
  <si>
    <t>2025</t>
  </si>
  <si>
    <t>2024</t>
  </si>
  <si>
    <t>ACTIVO</t>
  </si>
  <si>
    <t/>
  </si>
  <si>
    <t>ACTIVO CORRIENTE</t>
  </si>
  <si>
    <t>Efectivo y equivalentes de efectivo</t>
  </si>
  <si>
    <t>11050501 Caja general</t>
  </si>
  <si>
    <t>11051001 Cajas menores</t>
  </si>
  <si>
    <t>11100501 Banco de Bogota</t>
  </si>
  <si>
    <t>13459501 Club Campestre La  Sabana</t>
  </si>
  <si>
    <t>13459502 Club Campestre La sabana - Año 2023 y Anteriores</t>
  </si>
  <si>
    <t>Total ACTIVO CORRIENTE</t>
  </si>
  <si>
    <t>ACTIVO NO CORRIENTE</t>
  </si>
  <si>
    <t>Propiedad planta y equipo</t>
  </si>
  <si>
    <t>15240501 Muebles y enseres</t>
  </si>
  <si>
    <t>15241001 Equipos</t>
  </si>
  <si>
    <t>15280501 Equipos de procesamiento de datos</t>
  </si>
  <si>
    <t>15921501 Equipo de oficina</t>
  </si>
  <si>
    <t>15922001 Equipo de computación y comunicación</t>
  </si>
  <si>
    <t>17052001 Seguro de Vida</t>
  </si>
  <si>
    <t>Total ACTIVO NO CORRIENTE</t>
  </si>
  <si>
    <t>Total ACTIVO</t>
  </si>
  <si>
    <t>PASIVO</t>
  </si>
  <si>
    <t>PASIVO CORRIENTE</t>
  </si>
  <si>
    <t>25101001 Cesantías</t>
  </si>
  <si>
    <t>25101002 Intereses sobre cesantías</t>
  </si>
  <si>
    <t>25101003 Vacaciones</t>
  </si>
  <si>
    <t>22050501 Proveedores nacionales</t>
  </si>
  <si>
    <t>23352501 Honorarios</t>
  </si>
  <si>
    <t>23652503 Servicios 4%</t>
  </si>
  <si>
    <t>23654001 Retención por compras 2,5%</t>
  </si>
  <si>
    <t>23654004 Retención por compras 3,5%</t>
  </si>
  <si>
    <t>23657001 Otras retenciones  2 %</t>
  </si>
  <si>
    <t>Total PASIVO CORRIENTE</t>
  </si>
  <si>
    <t>PASIVO NO CORRIENTE</t>
  </si>
  <si>
    <t>27059501 Donaciones Por Cobrar 2023</t>
  </si>
  <si>
    <t>Total PASIVO NO CORRIENTE</t>
  </si>
  <si>
    <t>Total PASIVO</t>
  </si>
  <si>
    <t>PATRIMONIO</t>
  </si>
  <si>
    <t>Otras reservas</t>
  </si>
  <si>
    <t>33159501 Proyecto Mejoras Locativas</t>
  </si>
  <si>
    <t>33159502 Becas Educativas</t>
  </si>
  <si>
    <t>360505 Excedente del ejercicio</t>
  </si>
  <si>
    <t>37050501 Utilidades o excedentes acumulados</t>
  </si>
  <si>
    <t>Resultado del Ejercicio</t>
  </si>
  <si>
    <t>Utilidad/Pérdida del ejercicio</t>
  </si>
  <si>
    <t>Total PATRIMONIO</t>
  </si>
  <si>
    <t>Total PASIVO Y PATRIMONIO</t>
  </si>
  <si>
    <t xml:space="preserve"> </t>
  </si>
  <si>
    <t>V. absoluta</t>
  </si>
  <si>
    <t>V. relativa</t>
  </si>
  <si>
    <t>Excedentes  acumulados</t>
  </si>
  <si>
    <t xml:space="preserve">ELSA MARGARITA MOLANO N                JAIRO A PEREZ CELY                      GUSTAVO SAMPER AHUMADA </t>
  </si>
  <si>
    <t xml:space="preserve">       CONTADOR TP 16,643 T                              PRESIDENTE                                     REVISOR FISCAL TP 929 T </t>
  </si>
  <si>
    <t>Obligaciones Laborales</t>
  </si>
  <si>
    <t xml:space="preserve">Cuentas por pagar </t>
  </si>
  <si>
    <t>Pasivos por impuestos corrientes</t>
  </si>
  <si>
    <t xml:space="preserve">Cuentas por cobrar </t>
  </si>
  <si>
    <t xml:space="preserve">Seguros Pagados Por Anticipado </t>
  </si>
  <si>
    <t>Nota</t>
  </si>
  <si>
    <t>5</t>
  </si>
  <si>
    <t>6</t>
  </si>
  <si>
    <t>7</t>
  </si>
  <si>
    <t>8</t>
  </si>
  <si>
    <t>10</t>
  </si>
  <si>
    <t>9</t>
  </si>
  <si>
    <t>11</t>
  </si>
  <si>
    <t>12</t>
  </si>
  <si>
    <t xml:space="preserve">Otros pasivos financieros </t>
  </si>
  <si>
    <t xml:space="preserve">CUENTAS DE ORDEN </t>
  </si>
  <si>
    <t xml:space="preserve">CUENTAS DE ORDEN DEUDORAS </t>
  </si>
  <si>
    <t xml:space="preserve">DONACIONES POR COBRAR </t>
  </si>
  <si>
    <t xml:space="preserve">CUENTAS DE ORDEN ACREEDORAS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</si>
</sst>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0"/>
      <color rgb="FF000000"/>
      <name val="Calibri"/>
    </font>
    <font>
      <b/>
      <sz val="14"/>
      <color rgb="FFFFFFFF"/>
      <name val="Calibri"/>
    </font>
    <font>
      <b/>
      <sz val="12"/>
      <color rgb="FF333333"/>
      <name val="Calibri"/>
    </font>
    <font>
      <b/>
      <sz val="30"/>
      <color rgb="FFFFFFFF"/>
      <name val="Calibri"/>
    </font>
    <font>
      <b/>
      <sz val="11"/>
      <color rgb="FF333333"/>
      <name val="Calibri"/>
    </font>
    <font>
      <b/>
      <sz val="10"/>
      <color rgb="FF333333"/>
      <name val="Times New Roman"/>
    </font>
    <font>
      <b/>
      <sz val="10"/>
      <color rgb="FF000000"/>
      <name val="Calibri"/>
    </font>
    <font>
      <sz val="10"/>
      <color rgb="FFFF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name val="Calibri"/>
      <family val="2"/>
    </font>
    <font>
      <sz val="10"/>
      <color rgb="FF000000"/>
      <name val="Calibri"/>
    </font>
    <font>
      <sz val="9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33333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AAE4"/>
      </patternFill>
    </fill>
  </fills>
  <borders count="2">
    <border>
      <left/>
      <right/>
      <top/>
      <bottom/>
      <diagonal/>
    </border>
    <border>
      <left/>
      <right/>
      <top/>
      <bottom style="thin">
        <color rgb="FF333333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3">
    <xf numFmtId="0" fontId="0" fillId="0" borderId="0" xfId="0"/>
    <xf numFmtId="0" fontId="2" fillId="0" borderId="1" xfId="0" applyFont="1" applyBorder="1" applyAlignment="1">
      <alignment horizontal="center" vertical="center"/>
    </xf>
    <xf numFmtId="4" fontId="0" fillId="0" borderId="0" xfId="0" applyNumberFormat="1"/>
    <xf numFmtId="4" fontId="4" fillId="0" borderId="0" xfId="0" applyNumberFormat="1" applyFont="1"/>
    <xf numFmtId="49" fontId="6" fillId="0" borderId="0" xfId="0" applyNumberFormat="1" applyFont="1"/>
    <xf numFmtId="49" fontId="6" fillId="0" borderId="0" xfId="0" applyNumberFormat="1" applyFont="1" applyAlignment="1">
      <alignment wrapText="1" indent="1"/>
    </xf>
    <xf numFmtId="49" fontId="0" fillId="0" borderId="0" xfId="0" applyNumberFormat="1" applyAlignment="1">
      <alignment wrapText="1" indent="3"/>
    </xf>
    <xf numFmtId="49" fontId="0" fillId="0" borderId="0" xfId="0" applyNumberFormat="1" applyAlignment="1">
      <alignment wrapText="1" indent="5"/>
    </xf>
    <xf numFmtId="10" fontId="0" fillId="0" borderId="0" xfId="0" applyNumberFormat="1"/>
    <xf numFmtId="10" fontId="6" fillId="0" borderId="0" xfId="0" applyNumberFormat="1" applyFont="1"/>
    <xf numFmtId="0" fontId="5" fillId="0" borderId="0" xfId="0" applyFont="1" applyAlignment="1">
      <alignment horizontal="center" vertical="top"/>
    </xf>
    <xf numFmtId="10" fontId="7" fillId="0" borderId="0" xfId="0" applyNumberFormat="1" applyFont="1"/>
    <xf numFmtId="0" fontId="8" fillId="0" borderId="0" xfId="0" applyFont="1"/>
    <xf numFmtId="0" fontId="9" fillId="0" borderId="0" xfId="0" applyFont="1" applyAlignment="1">
      <alignment horizontal="center"/>
    </xf>
    <xf numFmtId="49" fontId="8" fillId="0" borderId="0" xfId="0" applyNumberFormat="1" applyFont="1" applyAlignment="1">
      <alignment wrapText="1" indent="3"/>
    </xf>
    <xf numFmtId="10" fontId="10" fillId="0" borderId="0" xfId="0" applyNumberFormat="1" applyFont="1"/>
    <xf numFmtId="0" fontId="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top"/>
    </xf>
    <xf numFmtId="43" fontId="9" fillId="0" borderId="0" xfId="1" applyFont="1"/>
    <xf numFmtId="4" fontId="9" fillId="0" borderId="0" xfId="0" applyNumberFormat="1" applyFont="1"/>
    <xf numFmtId="0" fontId="8" fillId="0" borderId="0" xfId="0" applyFont="1" applyAlignment="1">
      <alignment horizontal="center"/>
    </xf>
    <xf numFmtId="43" fontId="0" fillId="0" borderId="0" xfId="1" applyFont="1"/>
    <xf numFmtId="4" fontId="8" fillId="0" borderId="0" xfId="0" applyNumberFormat="1" applyFont="1"/>
    <xf numFmtId="10" fontId="8" fillId="0" borderId="0" xfId="0" applyNumberFormat="1" applyFont="1"/>
    <xf numFmtId="43" fontId="9" fillId="0" borderId="0" xfId="0" applyNumberFormat="1" applyFont="1"/>
    <xf numFmtId="49" fontId="8" fillId="0" borderId="0" xfId="0" applyNumberFormat="1" applyFont="1" applyAlignment="1">
      <alignment horizontal="center" wrapText="1"/>
    </xf>
    <xf numFmtId="49" fontId="9" fillId="0" borderId="0" xfId="0" applyNumberFormat="1" applyFont="1" applyAlignment="1">
      <alignment horizontal="center" wrapText="1"/>
    </xf>
    <xf numFmtId="49" fontId="12" fillId="0" borderId="0" xfId="0" applyNumberFormat="1" applyFont="1" applyAlignment="1">
      <alignment horizontal="center" wrapText="1"/>
    </xf>
    <xf numFmtId="0" fontId="9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289560</xdr:colOff>
      <xdr:row>75</xdr:row>
      <xdr:rowOff>160020</xdr:rowOff>
    </xdr:from>
    <xdr:to>
      <xdr:col>1</xdr:col>
      <xdr:colOff>367121</xdr:colOff>
      <xdr:row>77</xdr:row>
      <xdr:rowOff>135255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560" y="9532620"/>
          <a:ext cx="2249261" cy="325755"/>
        </a:xfrm>
        <a:prstGeom prst="rect">
          <a:avLst/>
        </a:prstGeom>
      </xdr:spPr>
    </xdr:pic>
    <xdr:clientData/>
  </xdr:twoCellAnchor>
  <xdr:twoCellAnchor editAs="oneCell">
    <xdr:from>
      <xdr:col>2</xdr:col>
      <xdr:colOff>30481</xdr:colOff>
      <xdr:row>74</xdr:row>
      <xdr:rowOff>169394</xdr:rowOff>
    </xdr:from>
    <xdr:to>
      <xdr:col>3</xdr:col>
      <xdr:colOff>213361</xdr:colOff>
      <xdr:row>78</xdr:row>
      <xdr:rowOff>68637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470BDBB-FA71-3D2E-6EFB-B9EE4A3BB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59381" y="9366734"/>
          <a:ext cx="1249680" cy="600283"/>
        </a:xfrm>
        <a:prstGeom prst="rect">
          <a:avLst/>
        </a:prstGeom>
      </xdr:spPr>
    </xdr:pic>
    <xdr:clientData/>
  </xdr:twoCellAnchor>
  <xdr:twoCellAnchor editAs="oneCell">
    <xdr:from>
      <xdr:col>4</xdr:col>
      <xdr:colOff>15241</xdr:colOff>
      <xdr:row>74</xdr:row>
      <xdr:rowOff>39455</xdr:rowOff>
    </xdr:from>
    <xdr:to>
      <xdr:col>4</xdr:col>
      <xdr:colOff>975360</xdr:colOff>
      <xdr:row>78</xdr:row>
      <xdr:rowOff>146384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0DF7364-066C-1EE0-3B89-3B99780E2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39641" y="9236795"/>
          <a:ext cx="960119" cy="8079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G81"/>
  <sheetViews>
    <sheetView tabSelected="1" topLeftCell="A68" zoomScaleNormal="100" workbookViewId="0">
      <selection activeCell="C87" sqref="C87"/>
    </sheetView>
  </sheetViews>
  <sheetFormatPr baseColWidth="10" defaultRowHeight="13.8" outlineLevelRow="1" x14ac:dyDescent="0.3"/>
  <cols>
    <col min="1" max="1" width="31.6640625" customWidth="1"/>
    <col min="2" max="2" width="6.6640625" customWidth="1"/>
    <col min="3" max="3" width="15.5546875" customWidth="1"/>
    <col min="4" max="4" width="15" customWidth="1"/>
    <col min="5" max="5" width="15.44140625" customWidth="1"/>
    <col min="6" max="6" width="10.5546875" customWidth="1"/>
  </cols>
  <sheetData>
    <row r="1" spans="1:6" ht="38.4" x14ac:dyDescent="0.3">
      <c r="A1" s="29" t="s">
        <v>0</v>
      </c>
      <c r="B1" s="29"/>
      <c r="C1" s="30"/>
      <c r="D1" s="30"/>
      <c r="E1" s="30"/>
      <c r="F1" s="30"/>
    </row>
    <row r="2" spans="1:6" ht="18" x14ac:dyDescent="0.3">
      <c r="A2" s="31" t="s">
        <v>1</v>
      </c>
      <c r="B2" s="31"/>
      <c r="C2" s="30"/>
      <c r="D2" s="30"/>
      <c r="E2" s="30"/>
      <c r="F2" s="30"/>
    </row>
    <row r="3" spans="1:6" ht="18" x14ac:dyDescent="0.3">
      <c r="A3" s="31" t="s">
        <v>2</v>
      </c>
      <c r="B3" s="31"/>
      <c r="C3" s="30"/>
      <c r="D3" s="30"/>
      <c r="E3" s="30"/>
      <c r="F3" s="30"/>
    </row>
    <row r="4" spans="1:6" ht="18" x14ac:dyDescent="0.3">
      <c r="A4" s="31" t="s">
        <v>3</v>
      </c>
      <c r="B4" s="31"/>
      <c r="C4" s="30"/>
      <c r="D4" s="30"/>
      <c r="E4" s="30"/>
      <c r="F4" s="30"/>
    </row>
    <row r="5" spans="1:6" ht="15.6" x14ac:dyDescent="0.3">
      <c r="A5" s="1" t="s">
        <v>4</v>
      </c>
      <c r="B5" s="1" t="s">
        <v>64</v>
      </c>
      <c r="C5" s="1" t="s">
        <v>5</v>
      </c>
      <c r="D5" s="1" t="s">
        <v>6</v>
      </c>
      <c r="E5" s="1" t="s">
        <v>54</v>
      </c>
      <c r="F5" s="1" t="s">
        <v>55</v>
      </c>
    </row>
    <row r="6" spans="1:6" ht="15.6" x14ac:dyDescent="0.3">
      <c r="A6" s="16"/>
      <c r="B6" s="16"/>
      <c r="C6" s="16"/>
      <c r="D6" s="16"/>
      <c r="E6" s="16"/>
      <c r="F6" s="16"/>
    </row>
    <row r="7" spans="1:6" x14ac:dyDescent="0.3">
      <c r="A7" s="4" t="s">
        <v>7</v>
      </c>
      <c r="B7" s="4"/>
      <c r="C7" t="s">
        <v>8</v>
      </c>
      <c r="D7" t="s">
        <v>8</v>
      </c>
      <c r="E7" t="s">
        <v>8</v>
      </c>
      <c r="F7" t="s">
        <v>8</v>
      </c>
    </row>
    <row r="8" spans="1:6" x14ac:dyDescent="0.3">
      <c r="A8" s="5" t="s">
        <v>9</v>
      </c>
      <c r="B8" s="5"/>
      <c r="C8" t="s">
        <v>8</v>
      </c>
      <c r="D8" t="s">
        <v>8</v>
      </c>
      <c r="E8" t="s">
        <v>8</v>
      </c>
      <c r="F8" t="s">
        <v>8</v>
      </c>
    </row>
    <row r="9" spans="1:6" ht="27.6" collapsed="1" x14ac:dyDescent="0.3">
      <c r="A9" s="6" t="s">
        <v>10</v>
      </c>
      <c r="B9" s="6" t="s">
        <v>65</v>
      </c>
      <c r="C9" s="2">
        <v>47523418.659999996</v>
      </c>
      <c r="D9" s="2">
        <v>15490342.060000001</v>
      </c>
      <c r="E9" s="2">
        <v>32033076.600000001</v>
      </c>
      <c r="F9" s="8">
        <v>2.0678999999999998</v>
      </c>
    </row>
    <row r="10" spans="1:6" hidden="1" outlineLevel="1" collapsed="1" x14ac:dyDescent="0.3">
      <c r="A10" s="7" t="s">
        <v>11</v>
      </c>
      <c r="B10" s="7"/>
      <c r="C10" s="2">
        <v>-300</v>
      </c>
      <c r="D10" s="2">
        <v>-300</v>
      </c>
      <c r="E10" s="2">
        <v>0</v>
      </c>
      <c r="F10" s="8">
        <v>0</v>
      </c>
    </row>
    <row r="11" spans="1:6" hidden="1" outlineLevel="1" collapsed="1" x14ac:dyDescent="0.3">
      <c r="A11" s="7" t="s">
        <v>12</v>
      </c>
      <c r="B11" s="7"/>
      <c r="C11" s="2">
        <v>250000</v>
      </c>
      <c r="D11" s="2">
        <v>250000</v>
      </c>
      <c r="E11" s="2">
        <v>0</v>
      </c>
      <c r="F11" s="8">
        <v>0</v>
      </c>
    </row>
    <row r="12" spans="1:6" hidden="1" outlineLevel="1" collapsed="1" x14ac:dyDescent="0.3">
      <c r="A12" s="7" t="s">
        <v>13</v>
      </c>
      <c r="B12" s="7"/>
      <c r="C12" s="2">
        <v>47273718.659999996</v>
      </c>
      <c r="D12" s="2">
        <v>15240642.060000001</v>
      </c>
      <c r="E12" s="2">
        <v>32033076.600000001</v>
      </c>
      <c r="F12" s="8">
        <v>2.1017999999999999</v>
      </c>
    </row>
    <row r="13" spans="1:6" collapsed="1" x14ac:dyDescent="0.3">
      <c r="A13" s="14" t="s">
        <v>62</v>
      </c>
      <c r="B13" s="14" t="s">
        <v>66</v>
      </c>
      <c r="C13" s="2">
        <v>34261208.5</v>
      </c>
      <c r="D13" s="2">
        <v>44689841</v>
      </c>
      <c r="E13" s="2">
        <v>-10428632.5</v>
      </c>
      <c r="F13" s="8">
        <v>-0.2334</v>
      </c>
    </row>
    <row r="14" spans="1:6" ht="27.6" hidden="1" outlineLevel="1" collapsed="1" x14ac:dyDescent="0.3">
      <c r="A14" s="7" t="s">
        <v>14</v>
      </c>
      <c r="B14" s="7"/>
      <c r="C14" s="2">
        <v>20731208.5</v>
      </c>
      <c r="D14" s="2">
        <v>13079841</v>
      </c>
      <c r="E14" s="2">
        <v>7651367.5</v>
      </c>
      <c r="F14" s="8">
        <v>0.58499999999999996</v>
      </c>
    </row>
    <row r="15" spans="1:6" ht="41.4" hidden="1" outlineLevel="1" collapsed="1" x14ac:dyDescent="0.3">
      <c r="A15" s="7" t="s">
        <v>15</v>
      </c>
      <c r="B15" s="7"/>
      <c r="C15" s="2">
        <v>13530000</v>
      </c>
      <c r="D15" s="2">
        <v>31610000</v>
      </c>
      <c r="E15" s="2">
        <v>-18080000</v>
      </c>
      <c r="F15" s="8">
        <v>-0.57199999999999995</v>
      </c>
    </row>
    <row r="16" spans="1:6" ht="14.4" x14ac:dyDescent="0.3">
      <c r="A16" s="5" t="s">
        <v>16</v>
      </c>
      <c r="B16" s="5"/>
      <c r="C16" s="3">
        <v>81784627.159999996</v>
      </c>
      <c r="D16" s="3">
        <v>60180183.060000002</v>
      </c>
      <c r="E16" s="3">
        <v>21604444.100000001</v>
      </c>
      <c r="F16" s="9">
        <v>0.35899999999999999</v>
      </c>
    </row>
    <row r="17" spans="1:6" x14ac:dyDescent="0.3">
      <c r="A17" s="5" t="s">
        <v>17</v>
      </c>
      <c r="B17" s="5"/>
      <c r="C17" t="s">
        <v>8</v>
      </c>
      <c r="D17" t="s">
        <v>8</v>
      </c>
      <c r="E17" t="s">
        <v>8</v>
      </c>
      <c r="F17" t="s">
        <v>8</v>
      </c>
    </row>
    <row r="18" spans="1:6" collapsed="1" x14ac:dyDescent="0.3">
      <c r="A18" s="6" t="s">
        <v>18</v>
      </c>
      <c r="B18" s="6" t="s">
        <v>67</v>
      </c>
      <c r="C18" s="2">
        <v>5002011</v>
      </c>
      <c r="D18" s="2">
        <v>1148003</v>
      </c>
      <c r="E18" s="2">
        <v>3854008</v>
      </c>
      <c r="F18" s="8">
        <v>3.3571</v>
      </c>
    </row>
    <row r="19" spans="1:6" hidden="1" outlineLevel="1" collapsed="1" x14ac:dyDescent="0.3">
      <c r="A19" s="7" t="s">
        <v>19</v>
      </c>
      <c r="B19" s="7"/>
      <c r="C19" s="2">
        <v>14828344</v>
      </c>
      <c r="D19" s="2">
        <v>14456344</v>
      </c>
      <c r="E19" s="2">
        <v>372000</v>
      </c>
      <c r="F19" s="8">
        <v>2.5700000000000001E-2</v>
      </c>
    </row>
    <row r="20" spans="1:6" hidden="1" outlineLevel="1" collapsed="1" x14ac:dyDescent="0.3">
      <c r="A20" s="7" t="s">
        <v>20</v>
      </c>
      <c r="B20" s="7"/>
      <c r="C20" s="2">
        <v>718900</v>
      </c>
      <c r="D20" s="2">
        <v>0</v>
      </c>
      <c r="E20" s="2">
        <v>718900</v>
      </c>
      <c r="F20" s="8">
        <v>1</v>
      </c>
    </row>
    <row r="21" spans="1:6" ht="27.6" hidden="1" outlineLevel="1" collapsed="1" x14ac:dyDescent="0.3">
      <c r="A21" s="7" t="s">
        <v>21</v>
      </c>
      <c r="B21" s="7"/>
      <c r="C21" s="2">
        <v>12988070</v>
      </c>
      <c r="D21" s="2">
        <v>9650070</v>
      </c>
      <c r="E21" s="2">
        <v>3338000</v>
      </c>
      <c r="F21" s="8">
        <v>0.34589999999999999</v>
      </c>
    </row>
    <row r="22" spans="1:6" hidden="1" outlineLevel="1" collapsed="1" x14ac:dyDescent="0.3">
      <c r="A22" s="7" t="s">
        <v>22</v>
      </c>
      <c r="B22" s="7"/>
      <c r="C22" s="2">
        <v>-14319615</v>
      </c>
      <c r="D22" s="2">
        <v>-14132419</v>
      </c>
      <c r="E22" s="2">
        <v>-187196</v>
      </c>
      <c r="F22" s="8">
        <v>1.32E-2</v>
      </c>
    </row>
    <row r="23" spans="1:6" ht="27.6" hidden="1" outlineLevel="1" collapsed="1" x14ac:dyDescent="0.3">
      <c r="A23" s="7" t="s">
        <v>23</v>
      </c>
      <c r="B23" s="7"/>
      <c r="C23" s="2">
        <v>-9213688</v>
      </c>
      <c r="D23" s="2">
        <v>-8825992</v>
      </c>
      <c r="E23" s="2">
        <v>-387696</v>
      </c>
      <c r="F23" s="8">
        <v>4.3900000000000002E-2</v>
      </c>
    </row>
    <row r="24" spans="1:6" collapsed="1" x14ac:dyDescent="0.3">
      <c r="A24" s="14" t="s">
        <v>63</v>
      </c>
      <c r="B24" s="14" t="s">
        <v>68</v>
      </c>
      <c r="C24" s="2">
        <v>4433569</v>
      </c>
      <c r="D24" s="2">
        <v>3783590</v>
      </c>
      <c r="E24" s="2">
        <v>649979</v>
      </c>
      <c r="F24" s="8">
        <v>0.17180000000000001</v>
      </c>
    </row>
    <row r="25" spans="1:6" hidden="1" outlineLevel="1" collapsed="1" x14ac:dyDescent="0.3">
      <c r="A25" s="7" t="s">
        <v>24</v>
      </c>
      <c r="B25" s="7"/>
      <c r="C25" s="2">
        <v>4433569</v>
      </c>
      <c r="D25" s="2">
        <v>3783590</v>
      </c>
      <c r="E25" s="2">
        <v>649979</v>
      </c>
      <c r="F25" s="8">
        <v>0.17180000000000001</v>
      </c>
    </row>
    <row r="26" spans="1:6" ht="14.4" x14ac:dyDescent="0.3">
      <c r="A26" s="5" t="s">
        <v>25</v>
      </c>
      <c r="B26" s="5"/>
      <c r="C26" s="3">
        <v>9435580</v>
      </c>
      <c r="D26" s="3">
        <v>4931593</v>
      </c>
      <c r="E26" s="3">
        <v>4503987</v>
      </c>
      <c r="F26" s="9">
        <v>0.9133</v>
      </c>
    </row>
    <row r="27" spans="1:6" ht="14.4" x14ac:dyDescent="0.3">
      <c r="A27" s="4" t="s">
        <v>26</v>
      </c>
      <c r="B27" s="4"/>
      <c r="C27" s="3">
        <v>91220207.159999996</v>
      </c>
      <c r="D27" s="3">
        <v>65111776.060000002</v>
      </c>
      <c r="E27" s="3">
        <v>26108431.100000001</v>
      </c>
      <c r="F27" s="9">
        <v>0.40100000000000002</v>
      </c>
    </row>
    <row r="28" spans="1:6" ht="14.4" x14ac:dyDescent="0.3">
      <c r="A28" s="4"/>
      <c r="B28" s="4"/>
      <c r="C28" s="3"/>
      <c r="D28" s="3"/>
      <c r="E28" s="3"/>
      <c r="F28" s="9"/>
    </row>
    <row r="29" spans="1:6" ht="14.4" x14ac:dyDescent="0.3">
      <c r="A29" s="4"/>
      <c r="B29" s="4"/>
      <c r="C29" s="3"/>
      <c r="D29" s="3"/>
      <c r="E29" s="3"/>
      <c r="F29" s="9"/>
    </row>
    <row r="30" spans="1:6" x14ac:dyDescent="0.3">
      <c r="A30" s="4" t="s">
        <v>27</v>
      </c>
      <c r="B30" s="4"/>
      <c r="C30" t="s">
        <v>8</v>
      </c>
      <c r="D30" t="s">
        <v>8</v>
      </c>
      <c r="E30" t="s">
        <v>8</v>
      </c>
      <c r="F30" t="s">
        <v>8</v>
      </c>
    </row>
    <row r="31" spans="1:6" x14ac:dyDescent="0.3">
      <c r="A31" s="5" t="s">
        <v>28</v>
      </c>
      <c r="B31" s="5"/>
      <c r="C31" t="s">
        <v>8</v>
      </c>
      <c r="D31" t="s">
        <v>8</v>
      </c>
      <c r="E31" t="s">
        <v>8</v>
      </c>
      <c r="F31" t="s">
        <v>8</v>
      </c>
    </row>
    <row r="32" spans="1:6" collapsed="1" x14ac:dyDescent="0.3">
      <c r="A32" s="14" t="s">
        <v>59</v>
      </c>
      <c r="B32" s="25" t="s">
        <v>69</v>
      </c>
      <c r="C32" s="2">
        <v>-4122555</v>
      </c>
      <c r="D32" s="2">
        <v>-3740452</v>
      </c>
      <c r="E32" s="2">
        <v>-382103</v>
      </c>
      <c r="F32" s="8">
        <v>0.1022</v>
      </c>
    </row>
    <row r="33" spans="1:6" hidden="1" outlineLevel="1" collapsed="1" x14ac:dyDescent="0.3">
      <c r="A33" s="7" t="s">
        <v>29</v>
      </c>
      <c r="B33" s="7"/>
      <c r="C33" s="2">
        <v>-2434128</v>
      </c>
      <c r="D33" s="2">
        <v>-2201550</v>
      </c>
      <c r="E33" s="2">
        <v>-232578</v>
      </c>
      <c r="F33" s="8">
        <v>0.1056</v>
      </c>
    </row>
    <row r="34" spans="1:6" ht="27.6" hidden="1" outlineLevel="1" collapsed="1" x14ac:dyDescent="0.3">
      <c r="A34" s="7" t="s">
        <v>30</v>
      </c>
      <c r="B34" s="7"/>
      <c r="C34" s="2">
        <v>-292095</v>
      </c>
      <c r="D34" s="2">
        <v>-264186</v>
      </c>
      <c r="E34" s="2">
        <v>-27909</v>
      </c>
      <c r="F34" s="8">
        <v>0.1056</v>
      </c>
    </row>
    <row r="35" spans="1:6" hidden="1" outlineLevel="1" collapsed="1" x14ac:dyDescent="0.3">
      <c r="A35" s="7" t="s">
        <v>31</v>
      </c>
      <c r="B35" s="7"/>
      <c r="C35" s="2">
        <v>-1396332</v>
      </c>
      <c r="D35" s="2">
        <v>-1274716</v>
      </c>
      <c r="E35" s="2">
        <v>-121616</v>
      </c>
      <c r="F35" s="8">
        <v>9.5399999999999999E-2</v>
      </c>
    </row>
    <row r="36" spans="1:6" collapsed="1" x14ac:dyDescent="0.3">
      <c r="A36" s="14" t="s">
        <v>60</v>
      </c>
      <c r="B36" s="25" t="s">
        <v>70</v>
      </c>
      <c r="C36" s="2">
        <v>-19530380</v>
      </c>
      <c r="D36" s="2">
        <v>-950569</v>
      </c>
      <c r="E36" s="2">
        <v>-18579811</v>
      </c>
      <c r="F36" s="8">
        <v>19.545999999999999</v>
      </c>
    </row>
    <row r="37" spans="1:6" ht="27.6" hidden="1" outlineLevel="1" collapsed="1" x14ac:dyDescent="0.3">
      <c r="A37" s="7" t="s">
        <v>32</v>
      </c>
      <c r="B37" s="7"/>
      <c r="C37" s="2">
        <v>-18530380</v>
      </c>
      <c r="D37" s="2">
        <v>0</v>
      </c>
      <c r="E37" s="2">
        <v>-18530380</v>
      </c>
      <c r="F37" s="8">
        <v>1</v>
      </c>
    </row>
    <row r="38" spans="1:6" hidden="1" outlineLevel="1" collapsed="1" x14ac:dyDescent="0.3">
      <c r="A38" s="7" t="s">
        <v>33</v>
      </c>
      <c r="B38" s="7"/>
      <c r="C38" s="2">
        <v>-1000000</v>
      </c>
      <c r="D38" s="2">
        <v>-950569</v>
      </c>
      <c r="E38" s="2">
        <v>-49431</v>
      </c>
      <c r="F38" s="8">
        <v>5.1999999999999998E-2</v>
      </c>
    </row>
    <row r="39" spans="1:6" collapsed="1" x14ac:dyDescent="0.3">
      <c r="A39" s="14" t="s">
        <v>61</v>
      </c>
      <c r="B39" s="25" t="s">
        <v>70</v>
      </c>
      <c r="C39" s="2">
        <v>-1218303</v>
      </c>
      <c r="D39" s="2">
        <v>-898</v>
      </c>
      <c r="E39" s="2">
        <v>-1217405</v>
      </c>
      <c r="F39" s="8">
        <v>1355.6849</v>
      </c>
    </row>
    <row r="40" spans="1:6" hidden="1" outlineLevel="1" collapsed="1" x14ac:dyDescent="0.3">
      <c r="A40" s="7" t="s">
        <v>34</v>
      </c>
      <c r="B40" s="7"/>
      <c r="C40" s="2">
        <v>-600</v>
      </c>
      <c r="D40" s="2">
        <v>-400</v>
      </c>
      <c r="E40" s="2">
        <v>-200</v>
      </c>
      <c r="F40" s="8">
        <v>0.5</v>
      </c>
    </row>
    <row r="41" spans="1:6" ht="27.6" hidden="1" outlineLevel="1" collapsed="1" x14ac:dyDescent="0.3">
      <c r="A41" s="7" t="s">
        <v>35</v>
      </c>
      <c r="B41" s="7"/>
      <c r="C41" s="2">
        <v>-263975</v>
      </c>
      <c r="D41" s="2">
        <v>0</v>
      </c>
      <c r="E41" s="2">
        <v>-263975</v>
      </c>
      <c r="F41" s="8">
        <v>1</v>
      </c>
    </row>
    <row r="42" spans="1:6" ht="27.6" hidden="1" outlineLevel="1" collapsed="1" x14ac:dyDescent="0.3">
      <c r="A42" s="7" t="s">
        <v>36</v>
      </c>
      <c r="B42" s="7"/>
      <c r="C42" s="2">
        <v>-28815</v>
      </c>
      <c r="D42" s="2">
        <v>-50</v>
      </c>
      <c r="E42" s="2">
        <v>-28765</v>
      </c>
      <c r="F42" s="8">
        <v>575.29999999999995</v>
      </c>
    </row>
    <row r="43" spans="1:6" ht="27.6" hidden="1" outlineLevel="1" collapsed="1" x14ac:dyDescent="0.3">
      <c r="A43" s="7" t="s">
        <v>37</v>
      </c>
      <c r="B43" s="7"/>
      <c r="C43" s="2">
        <v>-924913</v>
      </c>
      <c r="D43" s="2">
        <v>-448</v>
      </c>
      <c r="E43" s="2">
        <v>-924465</v>
      </c>
      <c r="F43" s="8">
        <v>2063.5378999999998</v>
      </c>
    </row>
    <row r="44" spans="1:6" ht="14.4" x14ac:dyDescent="0.3">
      <c r="A44" s="5" t="s">
        <v>38</v>
      </c>
      <c r="B44" s="5"/>
      <c r="C44" s="3">
        <v>-24871238</v>
      </c>
      <c r="D44" s="3">
        <v>-4691919</v>
      </c>
      <c r="E44" s="3">
        <v>-20179319</v>
      </c>
      <c r="F44" s="9">
        <v>4.3009000000000004</v>
      </c>
    </row>
    <row r="45" spans="1:6" x14ac:dyDescent="0.3">
      <c r="A45" s="5" t="s">
        <v>39</v>
      </c>
      <c r="B45" s="5"/>
      <c r="C45" t="s">
        <v>8</v>
      </c>
      <c r="D45" t="s">
        <v>8</v>
      </c>
      <c r="E45" t="s">
        <v>8</v>
      </c>
      <c r="F45" t="s">
        <v>8</v>
      </c>
    </row>
    <row r="46" spans="1:6" collapsed="1" x14ac:dyDescent="0.3">
      <c r="A46" s="6" t="s">
        <v>73</v>
      </c>
      <c r="B46" s="27" t="s">
        <v>71</v>
      </c>
      <c r="C46" s="2">
        <v>0</v>
      </c>
      <c r="D46" s="2">
        <v>-10570000</v>
      </c>
      <c r="E46" s="2">
        <v>10570000</v>
      </c>
      <c r="F46" s="8">
        <v>-1</v>
      </c>
    </row>
    <row r="47" spans="1:6" ht="27.6" hidden="1" outlineLevel="1" collapsed="1" x14ac:dyDescent="0.3">
      <c r="A47" s="7" t="s">
        <v>40</v>
      </c>
      <c r="B47" s="7"/>
      <c r="C47" s="2">
        <v>0</v>
      </c>
      <c r="D47" s="2">
        <v>-10570000</v>
      </c>
      <c r="E47" s="2">
        <v>10570000</v>
      </c>
      <c r="F47" s="8">
        <v>-1</v>
      </c>
    </row>
    <row r="48" spans="1:6" ht="14.4" x14ac:dyDescent="0.3">
      <c r="A48" s="5" t="s">
        <v>41</v>
      </c>
      <c r="B48" s="5"/>
      <c r="C48" s="3">
        <v>0</v>
      </c>
      <c r="D48" s="3">
        <v>-10570000</v>
      </c>
      <c r="E48" s="3">
        <v>10570000</v>
      </c>
      <c r="F48" s="9">
        <v>-1</v>
      </c>
    </row>
    <row r="49" spans="1:7" ht="14.4" x14ac:dyDescent="0.3">
      <c r="A49" s="4" t="s">
        <v>42</v>
      </c>
      <c r="B49" s="4"/>
      <c r="C49" s="3">
        <v>-24871238</v>
      </c>
      <c r="D49" s="3">
        <v>-15261919</v>
      </c>
      <c r="E49" s="3">
        <v>-9609319</v>
      </c>
      <c r="F49" s="9">
        <v>0.62960000000000005</v>
      </c>
    </row>
    <row r="50" spans="1:7" x14ac:dyDescent="0.3">
      <c r="A50" s="4" t="s">
        <v>43</v>
      </c>
      <c r="B50" s="4"/>
      <c r="C50" t="s">
        <v>8</v>
      </c>
      <c r="D50" t="s">
        <v>8</v>
      </c>
      <c r="E50" t="s">
        <v>8</v>
      </c>
      <c r="F50" t="s">
        <v>8</v>
      </c>
    </row>
    <row r="51" spans="1:7" x14ac:dyDescent="0.3">
      <c r="A51" s="4"/>
      <c r="B51" s="4"/>
    </row>
    <row r="52" spans="1:7" x14ac:dyDescent="0.3">
      <c r="A52" s="5" t="s">
        <v>43</v>
      </c>
      <c r="B52" s="5"/>
      <c r="C52" t="s">
        <v>8</v>
      </c>
      <c r="D52" t="s">
        <v>8</v>
      </c>
      <c r="E52" t="s">
        <v>8</v>
      </c>
      <c r="F52" t="s">
        <v>8</v>
      </c>
    </row>
    <row r="53" spans="1:7" collapsed="1" x14ac:dyDescent="0.3">
      <c r="A53" s="6" t="s">
        <v>44</v>
      </c>
      <c r="B53" s="6"/>
      <c r="C53" s="2">
        <v>-243681</v>
      </c>
      <c r="D53" s="2">
        <v>-4054591</v>
      </c>
      <c r="E53" s="2">
        <v>3810910</v>
      </c>
      <c r="F53" s="8">
        <v>-0.93989999999999996</v>
      </c>
    </row>
    <row r="54" spans="1:7" ht="27.6" hidden="1" outlineLevel="1" collapsed="1" x14ac:dyDescent="0.3">
      <c r="A54" s="7" t="s">
        <v>45</v>
      </c>
      <c r="B54" s="7"/>
      <c r="C54" s="2">
        <v>-243681</v>
      </c>
      <c r="D54" s="2">
        <v>-243681</v>
      </c>
      <c r="E54" s="2">
        <v>0</v>
      </c>
      <c r="F54" s="8">
        <v>0</v>
      </c>
    </row>
    <row r="55" spans="1:7" hidden="1" outlineLevel="1" collapsed="1" x14ac:dyDescent="0.3">
      <c r="A55" s="7" t="s">
        <v>46</v>
      </c>
      <c r="B55" s="7"/>
      <c r="C55" s="2">
        <v>0</v>
      </c>
      <c r="D55" s="2">
        <v>-3810910</v>
      </c>
      <c r="E55" s="2">
        <v>3810910</v>
      </c>
      <c r="F55" s="8">
        <v>-1</v>
      </c>
    </row>
    <row r="56" spans="1:7" collapsed="1" x14ac:dyDescent="0.3">
      <c r="A56" s="6" t="s">
        <v>56</v>
      </c>
      <c r="B56" s="6"/>
      <c r="C56" s="2">
        <f>+C57+C58</f>
        <v>-14736818.060000001</v>
      </c>
      <c r="D56" s="2">
        <f>+D57+D58</f>
        <v>-14736818.060000001</v>
      </c>
      <c r="E56" s="2">
        <v>0</v>
      </c>
      <c r="F56" s="8">
        <v>0</v>
      </c>
    </row>
    <row r="57" spans="1:7" hidden="1" outlineLevel="1" collapsed="1" x14ac:dyDescent="0.3">
      <c r="A57" s="7" t="s">
        <v>47</v>
      </c>
      <c r="B57" s="7"/>
      <c r="C57" s="2">
        <v>0</v>
      </c>
      <c r="D57" s="2">
        <v>0</v>
      </c>
      <c r="E57" s="2">
        <v>0</v>
      </c>
      <c r="F57" s="8">
        <v>0</v>
      </c>
    </row>
    <row r="58" spans="1:7" ht="27.6" hidden="1" outlineLevel="1" collapsed="1" x14ac:dyDescent="0.3">
      <c r="A58" s="7" t="s">
        <v>48</v>
      </c>
      <c r="B58" s="7"/>
      <c r="C58" s="2">
        <v>-14736818.060000001</v>
      </c>
      <c r="D58" s="2">
        <v>-14736818.060000001</v>
      </c>
      <c r="E58" s="2">
        <v>0</v>
      </c>
      <c r="F58" s="8">
        <v>0</v>
      </c>
    </row>
    <row r="59" spans="1:7" collapsed="1" x14ac:dyDescent="0.3">
      <c r="A59" s="6" t="s">
        <v>49</v>
      </c>
      <c r="B59" s="6"/>
      <c r="C59" s="2">
        <f>+C60</f>
        <v>-51368470.100000001</v>
      </c>
      <c r="D59" s="2">
        <f>+D60</f>
        <v>-31058448</v>
      </c>
      <c r="E59" s="2">
        <f>+E60</f>
        <v>-20310022.100000001</v>
      </c>
      <c r="F59" s="15">
        <v>0.65390000000000004</v>
      </c>
    </row>
    <row r="60" spans="1:7" hidden="1" outlineLevel="1" collapsed="1" x14ac:dyDescent="0.3">
      <c r="A60" s="7" t="s">
        <v>50</v>
      </c>
      <c r="B60" s="7"/>
      <c r="C60" s="2">
        <v>-51368470.100000001</v>
      </c>
      <c r="D60" s="2">
        <v>-31058448</v>
      </c>
      <c r="E60" s="2">
        <f>+C60-D60</f>
        <v>-20310022.100000001</v>
      </c>
      <c r="F60" s="11">
        <v>0.65390000000000004</v>
      </c>
      <c r="G60" s="12" t="s">
        <v>53</v>
      </c>
    </row>
    <row r="61" spans="1:7" ht="14.4" x14ac:dyDescent="0.3">
      <c r="A61" s="5" t="s">
        <v>51</v>
      </c>
      <c r="B61" s="26" t="s">
        <v>72</v>
      </c>
      <c r="C61" s="3">
        <v>-66348969.159999996</v>
      </c>
      <c r="D61" s="3">
        <v>-49849857.060000002</v>
      </c>
      <c r="E61" s="3">
        <v>-16499112.1</v>
      </c>
      <c r="F61" s="9">
        <f>+E61/D61</f>
        <v>0.33097611654415443</v>
      </c>
    </row>
    <row r="62" spans="1:7" ht="14.4" x14ac:dyDescent="0.3">
      <c r="A62" s="4" t="s">
        <v>51</v>
      </c>
      <c r="B62" s="4"/>
      <c r="C62" s="3">
        <v>-66348969.159999996</v>
      </c>
      <c r="D62" s="3">
        <v>-49849857.060000002</v>
      </c>
      <c r="E62" s="3">
        <v>-16499112.1</v>
      </c>
      <c r="F62" s="9">
        <v>0.33100000000000002</v>
      </c>
    </row>
    <row r="63" spans="1:7" ht="14.4" x14ac:dyDescent="0.3">
      <c r="A63" s="4" t="s">
        <v>52</v>
      </c>
      <c r="B63" s="4"/>
      <c r="C63" s="3">
        <v>-91220207.159999996</v>
      </c>
      <c r="D63" s="3">
        <v>-65111776.060000002</v>
      </c>
      <c r="E63" s="3">
        <v>-26108431.100000001</v>
      </c>
      <c r="F63" s="9">
        <f>+E63/D63</f>
        <v>0.40097863520020222</v>
      </c>
    </row>
    <row r="66" spans="1:6" ht="14.4" x14ac:dyDescent="0.3">
      <c r="A66" s="32" t="s">
        <v>74</v>
      </c>
      <c r="B66" s="32"/>
      <c r="C66" s="32"/>
      <c r="D66" s="32"/>
      <c r="E66" s="32"/>
      <c r="F66" s="32"/>
    </row>
    <row r="68" spans="1:6" x14ac:dyDescent="0.3">
      <c r="A68" s="17" t="s">
        <v>75</v>
      </c>
      <c r="C68" s="18">
        <v>13398774</v>
      </c>
      <c r="D68" s="19">
        <f>+D69</f>
        <v>13398774</v>
      </c>
      <c r="E68" s="19">
        <f>+E69</f>
        <v>19032506</v>
      </c>
      <c r="F68" s="8">
        <f>+F69</f>
        <v>1.4204662307163327</v>
      </c>
    </row>
    <row r="69" spans="1:6" x14ac:dyDescent="0.3">
      <c r="A69" s="20" t="s">
        <v>76</v>
      </c>
      <c r="B69" s="13">
        <v>19</v>
      </c>
      <c r="C69" s="21">
        <v>32431280</v>
      </c>
      <c r="D69" s="21">
        <v>13398774</v>
      </c>
      <c r="E69" s="2">
        <f>+C69-D69</f>
        <v>19032506</v>
      </c>
      <c r="F69" s="8">
        <f>+E69/D69</f>
        <v>1.4204662307163327</v>
      </c>
    </row>
    <row r="70" spans="1:6" x14ac:dyDescent="0.3">
      <c r="C70" s="22" t="s">
        <v>53</v>
      </c>
      <c r="D70" s="22" t="s">
        <v>53</v>
      </c>
      <c r="F70" s="23" t="s">
        <v>53</v>
      </c>
    </row>
    <row r="71" spans="1:6" x14ac:dyDescent="0.3">
      <c r="A71" s="17" t="s">
        <v>77</v>
      </c>
      <c r="B71" s="10"/>
      <c r="C71" s="18">
        <v>13398774</v>
      </c>
      <c r="D71" s="19">
        <f>+D72</f>
        <v>13398774</v>
      </c>
      <c r="E71" s="24">
        <f>+E72</f>
        <v>19032506</v>
      </c>
      <c r="F71" s="8">
        <f>+F72</f>
        <v>1.4204662307163327</v>
      </c>
    </row>
    <row r="72" spans="1:6" x14ac:dyDescent="0.3">
      <c r="A72" s="20" t="s">
        <v>76</v>
      </c>
      <c r="B72" s="13">
        <v>19</v>
      </c>
      <c r="C72" s="21">
        <v>32431280</v>
      </c>
      <c r="D72" s="21">
        <v>13398774</v>
      </c>
      <c r="E72" s="2">
        <f>+C72-D72</f>
        <v>19032506</v>
      </c>
      <c r="F72" s="8">
        <f>+E72/D72</f>
        <v>1.4204662307163327</v>
      </c>
    </row>
    <row r="73" spans="1:6" x14ac:dyDescent="0.3">
      <c r="A73" s="20"/>
      <c r="B73" s="13"/>
      <c r="C73" s="21"/>
      <c r="D73" s="22"/>
      <c r="E73" s="21"/>
      <c r="F73" s="8"/>
    </row>
    <row r="74" spans="1:6" x14ac:dyDescent="0.3">
      <c r="A74" s="20"/>
      <c r="B74" s="13"/>
      <c r="C74" s="21"/>
      <c r="D74" s="22"/>
      <c r="E74" s="21"/>
      <c r="F74" s="8"/>
    </row>
    <row r="75" spans="1:6" x14ac:dyDescent="0.3">
      <c r="A75" s="20"/>
      <c r="B75" s="13"/>
      <c r="C75" s="21"/>
      <c r="D75" s="22"/>
      <c r="E75" s="21"/>
      <c r="F75" s="8"/>
    </row>
    <row r="76" spans="1:6" x14ac:dyDescent="0.3">
      <c r="A76" s="20"/>
      <c r="B76" s="13"/>
      <c r="C76" s="21"/>
      <c r="D76" s="22"/>
      <c r="E76" s="21"/>
      <c r="F76" s="8"/>
    </row>
    <row r="80" spans="1:6" x14ac:dyDescent="0.3">
      <c r="A80" s="28" t="s">
        <v>57</v>
      </c>
      <c r="B80" s="28"/>
      <c r="C80" s="28"/>
      <c r="D80" s="28"/>
      <c r="E80" s="28"/>
      <c r="F80" s="28"/>
    </row>
    <row r="81" spans="1:6" x14ac:dyDescent="0.3">
      <c r="A81" s="28" t="s">
        <v>58</v>
      </c>
      <c r="B81" s="28"/>
      <c r="C81" s="28"/>
      <c r="D81" s="28"/>
      <c r="E81" s="28"/>
      <c r="F81" s="28"/>
    </row>
  </sheetData>
  <autoFilter ref="A5:F5" xr:uid="{00000000-0009-0000-0000-000000000000}"/>
  <mergeCells count="7">
    <mergeCell ref="A80:F80"/>
    <mergeCell ref="A81:F81"/>
    <mergeCell ref="A1:F1"/>
    <mergeCell ref="A2:F2"/>
    <mergeCell ref="A3:F3"/>
    <mergeCell ref="A4:F4"/>
    <mergeCell ref="A66:F66"/>
  </mergeCells>
  <printOptions horizontalCentered="1"/>
  <pageMargins left="0.51181102362204722" right="0.51181102362204722" top="0.15748031496062992" bottom="0.15748031496062992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Comparativo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Elsa Margarita Molan</dc:creator>
  <cp:lastModifiedBy>Fundasa Club la Sabana</cp:lastModifiedBy>
  <cp:lastPrinted>2026-02-24T03:05:34Z</cp:lastPrinted>
  <dcterms:created xsi:type="dcterms:W3CDTF">2026-02-05T17:35:50Z</dcterms:created>
  <dcterms:modified xsi:type="dcterms:W3CDTF">2026-02-28T12:08:25Z</dcterms:modified>
</cp:coreProperties>
</file>